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8_{4B5B7D3C-02A0-400D-9DE9-ED1EE731BC12}"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<sst xmlns="http://schemas.openxmlformats.org/spreadsheetml/2006/main" count="1743" uniqueCount="1174">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</sst>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22" sqref="B22:H22"/>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84</v>
      </c>
      <c r="B10" s="172"/>
      <c r="C10" s="172"/>
      <c r="D10" s="169" t="str">
        <f>VLOOKUP(A10,listado,2,0)</f>
        <v>Experto/a 2</v>
      </c>
      <c r="E10" s="169"/>
      <c r="F10" s="169"/>
      <c r="G10" s="166" t="str">
        <f>VLOOKUP(A10,listado,3,0)</f>
        <v>Experto/a gestión de expedientes</v>
      </c>
      <c r="H10" s="166"/>
      <c r="I10" s="166"/>
      <c r="J10" s="166"/>
      <c r="K10" s="169" t="str">
        <f>VLOOKUP(A10,listado,4,0)</f>
        <v>Madrid</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Manejo de Autocad y Microstation, dominio de trazado en Clip e Istram, conocimientos realizando mediciones mediante Presto y conocimiento de los diferentes equipos de topografía (Estación Total, Nivel Digital, GPS).</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Al menos 10 años de experiencia global en el sector de la Ingeniería/Consultoría del Transporte.</v>
      </c>
      <c r="C20" s="203"/>
      <c r="D20" s="203"/>
      <c r="E20" s="203"/>
      <c r="F20" s="203"/>
      <c r="G20" s="203"/>
      <c r="H20" s="203"/>
      <c r="I20" s="62"/>
      <c r="J20" s="186"/>
      <c r="K20" s="186"/>
      <c r="L20" s="187"/>
    </row>
    <row r="21" spans="1:12" s="2" customFormat="1" ht="60" customHeight="1" thickBot="1">
      <c r="A21" s="49" t="s">
        <v>39</v>
      </c>
      <c r="B21" s="200" t="str">
        <f>VLOOKUP(A10,listado,8,0)</f>
        <v>Al menos 2 años de experiencia en gestión de expedientes de contratación de cartografía y topografía.</v>
      </c>
      <c r="C21" s="200"/>
      <c r="D21" s="200"/>
      <c r="E21" s="200"/>
      <c r="F21" s="200"/>
      <c r="G21" s="200"/>
      <c r="H21" s="200"/>
      <c r="I21" s="62"/>
      <c r="J21" s="186"/>
      <c r="K21" s="186"/>
      <c r="L21" s="187"/>
    </row>
    <row r="22" spans="1:12" s="2" customFormat="1" ht="60" customHeight="1" thickBot="1">
      <c r="A22" s="49" t="s">
        <v>40</v>
      </c>
      <c r="B22" s="200" t="str">
        <f>VLOOKUP(A10,listado,9,0)</f>
        <v>Al menos 1 año de experiencia en gestión de recursos.</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f>VLOOKUP(A10,listado,10,0)</f>
        <v>0</v>
      </c>
      <c r="B24" s="161"/>
      <c r="C24" s="161"/>
      <c r="D24" s="161"/>
      <c r="E24" s="161"/>
      <c r="F24" s="161"/>
      <c r="G24" s="161"/>
      <c r="H24" s="162"/>
      <c r="I24" s="62"/>
      <c r="J24" s="186"/>
      <c r="K24" s="186"/>
      <c r="L24" s="187"/>
    </row>
    <row r="25" spans="1:12" s="2" customFormat="1" ht="49.8" customHeight="1" thickBot="1">
      <c r="A25" s="160">
        <f>VLOOKUP(A10,listado,11,0)</f>
        <v>0</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VE8KXNKhyLSK8qziRVOzx1HVrAYSZsTsVys4uDCcqu7GUhDrVBKVXeSP+0lEb36LJh+O6/NzqSFfaih4WIAW+w==" saltValue="LrVuRil4cKp6HPl7tLvZeg=="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2024-04-26T12:27:15Z</dcterms:modified>
</cp:coreProperties>
</file>